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<sst xmlns="http://schemas.openxmlformats.org/spreadsheetml/2006/main" count="269" uniqueCount="200">
  <si>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</si>
  <si>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</si>
  <si>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</si>
  <si>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</si>
  <si>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</si>
  <si>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</si>
  <si>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</si>
  <si>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</si>
  <si>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</si>
  <si>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</si>
  <si>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</si>
  <si>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</si>
  <si>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</si>
  <si>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</si>
  <si>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</si>
  <si>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</si>
  <si>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</si>
  <si>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</si>
  <si>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</si>
  <si>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</si>
  <si>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</si>
  <si>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</si>
  <si>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</si>
  <si>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</si>
  <si>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</si>
  <si>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</si>
  <si>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</si>
  <si>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</si>
  <si>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</si>
  <si>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</si>
  <si>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</si>
  <si>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</si>
  <si>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</si>
  <si>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</si>
  <si>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</si>
  <si>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</si>
  <si>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</si>
  <si>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</si>
  <si>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</si>
  <si>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</si>
  <si>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</si>
  <si>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</si>
  <si>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</si>
  <si>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</si>
  <si>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</si>
  <si>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</si>
  <si>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</si>
  <si>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</si>
  <si>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</si>
  <si>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</si>
  <si>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</si>
  <si>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</si>
  <si>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</si>
  <si>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</si>
  <si>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</si>
  <si>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</si>
  <si>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</si>
  <si>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</si>
  <si>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</si>
  <si>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</si>
  <si>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</si>
  <si>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</si>
  <si>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</si>
  <si>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</si>
  <si>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</si>
  <si>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</si>
  <si>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</si>
  <si>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</si>
  <si>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</si>
  <si>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</si>
  <si>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</si>
  <si>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</si>
  <si>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</si>
  <si>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</si>
  <si>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</si>
  <si>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</si>
  <si>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</si>
  <si>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</si>
  <si>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</si>
  <si>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</si>
  <si>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</si>
  <si>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</si>
  <si>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</si>
  <si>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</si>
  <si>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</si>
  <si>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</si>
  <si>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</si>
  <si>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</si>
  <si>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</si>
  <si>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</si>
  <si>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</si>
  <si>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</si>
  <si>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</si>
  <si>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</si>
  <si>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</si>
  <si>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</si>
  <si>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</si>
  <si>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</si>
  <si>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</si>
  <si>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</si>
  <si>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</si>
  <si>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</si>
  <si>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</si>
  <si>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</si>
  <si>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</si>
  <si>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</si>
  <si>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</si>
  <si>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</si>
  <si>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</si>
  <si>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</si>
  <si>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</si>
  <si>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</si>
  <si>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</si>
  <si>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</si>
  <si>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</si>
  <si>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</si>
  <si>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</si>
  <si>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</si>
  <si>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</si>
  <si>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</si>
  <si>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</si>
  <si>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</si>
  <si>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</si>
  <si>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</si>
  <si>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</si>
  <si>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</si>
  <si>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</si>
  <si>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</si>
  <si>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</si>
  <si>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</si>
  <si>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</si>
  <si>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</si>
  <si>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</si>
  <si>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</si>
  <si>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</si>
  <si>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</si>
  <si>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</si>
  <si>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</si>
  <si>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</si>
  <si>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</si>
  <si>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</si>
  <si>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</si>
  <si>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</si>
  <si>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</si>
  <si>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</si>
  <si>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</si>
  <si>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</si>
  <si>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</si>
  <si>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</si>
  <si>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</si>
  <si>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</si>
  <si>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</si>
  <si>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</si>
  <si>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</si>
  <si>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</si>
  <si>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</si>
  <si>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</si>
  <si>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</si>
  <si>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</si>
  <si>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</si>
  <si>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</si>
  <si>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</si>
  <si>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</si>
  <si>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</si>
  <si>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</si>
  <si>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</si>
  <si>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</si>
  <si>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</si>
  <si>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</si>
  <si>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</si>
  <si>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</si>
  <si>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</si>
  <si>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</si>
  <si>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</si>
  <si>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</si>
  <si>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</si>
  <si>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</si>
  <si>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</si>
  <si>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</si>
  <si>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</si>
  <si>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</si>
  <si>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</si>
  <si>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</si>
  <si>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</si>
  <si>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</si>
  <si>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</si>
  <si>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</si>
  <si>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</si>
  <si>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</si>
  <si>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</si>
  <si>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</si>
  <si>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Біляївський районний суд Одеської області</t>
  </si>
  <si>
    <t>67600.м. Біляївка.вул. Кіпенка 1</t>
  </si>
  <si>
    <t>Доручення судів України / іноземних судів</t>
  </si>
  <si>
    <t xml:space="preserve">Розглянуто справ судом присяжних </t>
  </si>
  <si>
    <t>О.І. Трушина</t>
  </si>
  <si>
    <t xml:space="preserve">С.С. Доня </t>
  </si>
  <si>
    <t>(04852) 2-55-07</t>
  </si>
  <si>
    <t>inbox@bl.od.court.gov.ua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</si>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</sst>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&amp;L24A09140&amp;C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369</v>
      </c>
      <c r="F6" s="90">
        <v>258</v>
      </c>
      <c r="G6" s="90">
        <v>5</v>
      </c>
      <c r="H6" s="90">
        <v>202</v>
      </c>
      <c r="I6" s="90" t="s">
        <v>180</v>
      </c>
      <c r="J6" s="90">
        <v>167</v>
      </c>
      <c r="K6" s="91">
        <v>28</v>
      </c>
      <c r="L6" s="101">
        <f>E6-F6</f>
        <v>111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2423</v>
      </c>
      <c r="F7" s="90">
        <v>2415</v>
      </c>
      <c r="G7" s="90"/>
      <c r="H7" s="90">
        <v>2417</v>
      </c>
      <c r="I7" s="90">
        <v>2232</v>
      </c>
      <c r="J7" s="90">
        <v>6</v>
      </c>
      <c r="K7" s="91"/>
      <c r="L7" s="101">
        <f>E7-F7</f>
        <v>8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166</v>
      </c>
      <c r="F9" s="90">
        <v>148</v>
      </c>
      <c r="G9" s="90"/>
      <c r="H9" s="90">
        <v>144</v>
      </c>
      <c r="I9" s="90">
        <v>112</v>
      </c>
      <c r="J9" s="90">
        <v>22</v>
      </c>
      <c r="K9" s="91"/>
      <c r="L9" s="101">
        <f>E9-F9</f>
        <v>18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4</v>
      </c>
      <c r="F10" s="90">
        <v>1</v>
      </c>
      <c r="G10" s="90"/>
      <c r="H10" s="90">
        <v>3</v>
      </c>
      <c r="I10" s="90"/>
      <c r="J10" s="90">
        <v>1</v>
      </c>
      <c r="K10" s="91"/>
      <c r="L10" s="101">
        <f>E10-F10</f>
        <v>3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17</v>
      </c>
      <c r="F12" s="90">
        <v>1</v>
      </c>
      <c r="G12" s="90"/>
      <c r="H12" s="90">
        <v>2</v>
      </c>
      <c r="I12" s="90">
        <v>1</v>
      </c>
      <c r="J12" s="90">
        <v>15</v>
      </c>
      <c r="K12" s="91">
        <v>1</v>
      </c>
      <c r="L12" s="101">
        <f>E12-F12</f>
        <v>16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>
        <v>1</v>
      </c>
      <c r="G13" s="90"/>
      <c r="H13" s="90"/>
      <c r="I13" s="90"/>
      <c r="J13" s="90">
        <v>1</v>
      </c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2980</v>
      </c>
      <c r="F14" s="105">
        <f>SUM(F6:F13)</f>
        <v>2824</v>
      </c>
      <c r="G14" s="105">
        <f>SUM(G6:G13)</f>
        <v>5</v>
      </c>
      <c r="H14" s="105">
        <f>SUM(H6:H13)</f>
        <v>2768</v>
      </c>
      <c r="I14" s="105">
        <f>SUM(I6:I13)</f>
        <v>2345</v>
      </c>
      <c r="J14" s="105">
        <f>SUM(J6:J13)</f>
        <v>212</v>
      </c>
      <c r="K14" s="105">
        <f>SUM(K6:K13)</f>
        <v>29</v>
      </c>
      <c r="L14" s="101">
        <f>E14-F14</f>
        <v>156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48</v>
      </c>
      <c r="F15" s="92">
        <v>46</v>
      </c>
      <c r="G15" s="92"/>
      <c r="H15" s="92">
        <v>45</v>
      </c>
      <c r="I15" s="92">
        <v>32</v>
      </c>
      <c r="J15" s="92">
        <v>3</v>
      </c>
      <c r="K15" s="91"/>
      <c r="L15" s="101">
        <f>E15-F15</f>
        <v>2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54</v>
      </c>
      <c r="F16" s="92">
        <v>34</v>
      </c>
      <c r="G16" s="92">
        <v>2</v>
      </c>
      <c r="H16" s="92">
        <v>44</v>
      </c>
      <c r="I16" s="92">
        <v>25</v>
      </c>
      <c r="J16" s="92">
        <v>10</v>
      </c>
      <c r="K16" s="91"/>
      <c r="L16" s="101">
        <f>E16-F16</f>
        <v>20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7</v>
      </c>
      <c r="F18" s="91">
        <v>5</v>
      </c>
      <c r="G18" s="91"/>
      <c r="H18" s="91">
        <v>7</v>
      </c>
      <c r="I18" s="91">
        <v>5</v>
      </c>
      <c r="J18" s="91"/>
      <c r="K18" s="91"/>
      <c r="L18" s="101">
        <f>E18-F18</f>
        <v>2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77</v>
      </c>
      <c r="F22" s="91">
        <v>54</v>
      </c>
      <c r="G22" s="91">
        <v>2</v>
      </c>
      <c r="H22" s="91">
        <v>64</v>
      </c>
      <c r="I22" s="91">
        <v>30</v>
      </c>
      <c r="J22" s="91">
        <v>13</v>
      </c>
      <c r="K22" s="91"/>
      <c r="L22" s="101">
        <f>E22-F22</f>
        <v>23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183</v>
      </c>
      <c r="F23" s="91">
        <v>180</v>
      </c>
      <c r="G23" s="91"/>
      <c r="H23" s="91">
        <v>167</v>
      </c>
      <c r="I23" s="91">
        <v>119</v>
      </c>
      <c r="J23" s="91">
        <v>16</v>
      </c>
      <c r="K23" s="91"/>
      <c r="L23" s="101">
        <f>E23-F23</f>
        <v>3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4</v>
      </c>
      <c r="F24" s="91">
        <v>4</v>
      </c>
      <c r="G24" s="91"/>
      <c r="H24" s="91">
        <v>4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1682</v>
      </c>
      <c r="F25" s="91">
        <v>1633</v>
      </c>
      <c r="G25" s="91">
        <v>1</v>
      </c>
      <c r="H25" s="91">
        <v>1605</v>
      </c>
      <c r="I25" s="91">
        <v>1462</v>
      </c>
      <c r="J25" s="91">
        <v>77</v>
      </c>
      <c r="K25" s="91"/>
      <c r="L25" s="101">
        <f>E25-F25</f>
        <v>49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2004</v>
      </c>
      <c r="F26" s="91">
        <v>1499</v>
      </c>
      <c r="G26" s="91">
        <v>21</v>
      </c>
      <c r="H26" s="91">
        <v>1371</v>
      </c>
      <c r="I26" s="91">
        <v>1127</v>
      </c>
      <c r="J26" s="91">
        <v>633</v>
      </c>
      <c r="K26" s="91">
        <v>18</v>
      </c>
      <c r="L26" s="101">
        <f>E26-F26</f>
        <v>505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166</v>
      </c>
      <c r="F27" s="91">
        <v>157</v>
      </c>
      <c r="G27" s="91"/>
      <c r="H27" s="91">
        <v>161</v>
      </c>
      <c r="I27" s="91">
        <v>145</v>
      </c>
      <c r="J27" s="91">
        <v>5</v>
      </c>
      <c r="K27" s="91"/>
      <c r="L27" s="101">
        <f>E27-F27</f>
        <v>9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177</v>
      </c>
      <c r="F28" s="91">
        <v>145</v>
      </c>
      <c r="G28" s="91"/>
      <c r="H28" s="91">
        <v>150</v>
      </c>
      <c r="I28" s="91">
        <v>126</v>
      </c>
      <c r="J28" s="91">
        <v>27</v>
      </c>
      <c r="K28" s="91"/>
      <c r="L28" s="101">
        <f>E28-F28</f>
        <v>32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21</v>
      </c>
      <c r="F29" s="91">
        <v>21</v>
      </c>
      <c r="G29" s="91"/>
      <c r="H29" s="91">
        <v>21</v>
      </c>
      <c r="I29" s="91">
        <v>10</v>
      </c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7</v>
      </c>
      <c r="F30" s="91">
        <v>7</v>
      </c>
      <c r="G30" s="91"/>
      <c r="H30" s="91">
        <v>4</v>
      </c>
      <c r="I30" s="91"/>
      <c r="J30" s="91">
        <v>3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33</v>
      </c>
      <c r="F32" s="91">
        <v>29</v>
      </c>
      <c r="G32" s="91">
        <v>1</v>
      </c>
      <c r="H32" s="91">
        <v>31</v>
      </c>
      <c r="I32" s="91">
        <v>15</v>
      </c>
      <c r="J32" s="91">
        <v>2</v>
      </c>
      <c r="K32" s="91"/>
      <c r="L32" s="101">
        <f>E32-F32</f>
        <v>4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206</v>
      </c>
      <c r="F33" s="91">
        <v>190</v>
      </c>
      <c r="G33" s="91">
        <v>1</v>
      </c>
      <c r="H33" s="91">
        <v>194</v>
      </c>
      <c r="I33" s="91">
        <v>137</v>
      </c>
      <c r="J33" s="91">
        <v>12</v>
      </c>
      <c r="K33" s="91"/>
      <c r="L33" s="101">
        <f>E33-F33</f>
        <v>16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</v>
      </c>
      <c r="F34" s="91"/>
      <c r="G34" s="91"/>
      <c r="H34" s="91"/>
      <c r="I34" s="91"/>
      <c r="J34" s="91">
        <v>1</v>
      </c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12</v>
      </c>
      <c r="F35" s="91">
        <v>12</v>
      </c>
      <c r="G35" s="91"/>
      <c r="H35" s="91">
        <v>12</v>
      </c>
      <c r="I35" s="91">
        <v>7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2889</v>
      </c>
      <c r="F37" s="91">
        <v>2319</v>
      </c>
      <c r="G37" s="91">
        <v>23</v>
      </c>
      <c r="H37" s="91">
        <v>2113</v>
      </c>
      <c r="I37" s="91">
        <v>1542</v>
      </c>
      <c r="J37" s="91">
        <v>776</v>
      </c>
      <c r="K37" s="91">
        <v>18</v>
      </c>
      <c r="L37" s="101">
        <f>E37-F37</f>
        <v>570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2684</v>
      </c>
      <c r="F38" s="91">
        <v>2586</v>
      </c>
      <c r="G38" s="91"/>
      <c r="H38" s="91">
        <v>2562</v>
      </c>
      <c r="I38" s="91" t="s">
        <v>180</v>
      </c>
      <c r="J38" s="91">
        <v>122</v>
      </c>
      <c r="K38" s="91"/>
      <c r="L38" s="101">
        <f>E38-F38</f>
        <v>98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49</v>
      </c>
      <c r="F39" s="91">
        <v>48</v>
      </c>
      <c r="G39" s="91"/>
      <c r="H39" s="91">
        <v>47</v>
      </c>
      <c r="I39" s="91" t="s">
        <v>180</v>
      </c>
      <c r="J39" s="91">
        <v>2</v>
      </c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54</v>
      </c>
      <c r="F40" s="91">
        <v>51</v>
      </c>
      <c r="G40" s="91"/>
      <c r="H40" s="91">
        <v>54</v>
      </c>
      <c r="I40" s="91">
        <v>40</v>
      </c>
      <c r="J40" s="91"/>
      <c r="K40" s="91"/>
      <c r="L40" s="101">
        <f>E40-F40</f>
        <v>3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2738</v>
      </c>
      <c r="F41" s="91">
        <f aca="true" t="shared" si="0" ref="F41:K41">F38+F40</f>
        <v>2637</v>
      </c>
      <c r="G41" s="91">
        <f t="shared" si="0"/>
        <v>0</v>
      </c>
      <c r="H41" s="91">
        <f t="shared" si="0"/>
        <v>2616</v>
      </c>
      <c r="I41" s="91">
        <f>I40</f>
        <v>40</v>
      </c>
      <c r="J41" s="91">
        <f t="shared" si="0"/>
        <v>122</v>
      </c>
      <c r="K41" s="91">
        <f t="shared" si="0"/>
        <v>0</v>
      </c>
      <c r="L41" s="101">
        <f>E41-F41</f>
        <v>101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8684</v>
      </c>
      <c r="F42" s="91">
        <f aca="true" t="shared" si="1" ref="F42:K42">F14+F22+F37+F41</f>
        <v>7834</v>
      </c>
      <c r="G42" s="91">
        <f t="shared" si="1"/>
        <v>30</v>
      </c>
      <c r="H42" s="91">
        <f t="shared" si="1"/>
        <v>7561</v>
      </c>
      <c r="I42" s="91">
        <f t="shared" si="1"/>
        <v>3957</v>
      </c>
      <c r="J42" s="91">
        <f t="shared" si="1"/>
        <v>1123</v>
      </c>
      <c r="K42" s="91">
        <f t="shared" si="1"/>
        <v>47</v>
      </c>
      <c r="L42" s="101">
        <f>E42-F42</f>
        <v>850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&amp;L24A09140&amp;CФорма № 1-мзс, Підрозділ: Біляївський районний суд Одеської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42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36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140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13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37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28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6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10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12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28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102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3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10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18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74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2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222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29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11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9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6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91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53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2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51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18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10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5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2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>
        <v>1</v>
      </c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&amp;L24A09140&amp;CФорма № 1-мзс, Підрозділ: Біляївський районний суд Одеської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204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155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28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1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12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5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1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>
        <v>42500</v>
      </c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10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1333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18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8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9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3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65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7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41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3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477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1799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1090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8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115526636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87609507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14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9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451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95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3477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68545586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674871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11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2664</v>
      </c>
      <c r="F58" s="96">
        <v>84</v>
      </c>
      <c r="G58" s="96">
        <v>16</v>
      </c>
      <c r="H58" s="96">
        <v>1</v>
      </c>
      <c r="I58" s="96">
        <v>3</v>
      </c>
    </row>
    <row r="59" spans="1:9" ht="13.5" customHeight="1">
      <c r="A59" s="266" t="s">
        <v>31</v>
      </c>
      <c r="B59" s="266"/>
      <c r="C59" s="266"/>
      <c r="D59" s="266"/>
      <c r="E59" s="96">
        <v>41</v>
      </c>
      <c r="F59" s="96">
        <v>18</v>
      </c>
      <c r="G59" s="96">
        <v>2</v>
      </c>
      <c r="H59" s="96"/>
      <c r="I59" s="96">
        <v>3</v>
      </c>
    </row>
    <row r="60" spans="1:9" ht="13.5" customHeight="1">
      <c r="A60" s="266" t="s">
        <v>111</v>
      </c>
      <c r="B60" s="266"/>
      <c r="C60" s="266"/>
      <c r="D60" s="266"/>
      <c r="E60" s="96">
        <v>1270</v>
      </c>
      <c r="F60" s="96">
        <v>773</v>
      </c>
      <c r="G60" s="96">
        <v>56</v>
      </c>
      <c r="H60" s="96">
        <v>11</v>
      </c>
      <c r="I60" s="96">
        <v>3</v>
      </c>
    </row>
    <row r="61" spans="1:9" ht="13.5" customHeight="1">
      <c r="A61" s="180" t="s">
        <v>115</v>
      </c>
      <c r="B61" s="180"/>
      <c r="C61" s="180"/>
      <c r="D61" s="180"/>
      <c r="E61" s="96">
        <v>2603</v>
      </c>
      <c r="F61" s="96">
        <v>13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&amp;L24A09140&amp;CФорма № 1-мзс, Підрозділ: Біляївський районний суд Одеської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0.041852181656277826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0.13679245283018868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0.023195876288659795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0.9651519019657901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1260.1666666666667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1447.3333333333333</v>
      </c>
    </row>
    <row r="11" spans="1:4" ht="16.5" customHeight="1">
      <c r="A11" s="191" t="s">
        <v>65</v>
      </c>
      <c r="B11" s="193"/>
      <c r="C11" s="14">
        <v>9</v>
      </c>
      <c r="D11" s="94">
        <v>42</v>
      </c>
    </row>
    <row r="12" spans="1:4" ht="16.5" customHeight="1">
      <c r="A12" s="295" t="s">
        <v>110</v>
      </c>
      <c r="B12" s="295"/>
      <c r="C12" s="14">
        <v>10</v>
      </c>
      <c r="D12" s="94">
        <v>16</v>
      </c>
    </row>
    <row r="13" spans="1:4" ht="16.5" customHeight="1">
      <c r="A13" s="295" t="s">
        <v>31</v>
      </c>
      <c r="B13" s="295"/>
      <c r="C13" s="14">
        <v>11</v>
      </c>
      <c r="D13" s="94">
        <v>131</v>
      </c>
    </row>
    <row r="14" spans="1:4" ht="16.5" customHeight="1">
      <c r="A14" s="295" t="s">
        <v>111</v>
      </c>
      <c r="B14" s="295"/>
      <c r="C14" s="14">
        <v>12</v>
      </c>
      <c r="D14" s="94">
        <v>103</v>
      </c>
    </row>
    <row r="15" spans="1:4" ht="16.5" customHeight="1">
      <c r="A15" s="295" t="s">
        <v>115</v>
      </c>
      <c r="B15" s="295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&amp;L24A09140&amp;CФорма № 1-мзс, Підрозділ: Біляївський районний суд Одеської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Виталій</cp:lastModifiedBy>
  <cp:lastPrinted>2018-03-28T07:45:37Z</cp:lastPrinted>
  <dcterms:created xsi:type="dcterms:W3CDTF">2004-04-20T14:33:35Z</dcterms:created>
  <dcterms:modified xsi:type="dcterms:W3CDTF">2019-02-01T10:04:47Z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24A09140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