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<sst xmlns="http://schemas.openxmlformats.org/spreadsheetml/2006/main" count="269" uniqueCount="200">
  <si>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</si>
  <si>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</si>
  <si>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</si>
  <si>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</si>
  <si>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</si>
  <si>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</si>
  <si>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</si>
  <si>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</si>
  <si>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</si>
  <si>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</si>
  <si>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</si>
  <si>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</si>
  <si>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</si>
  <si>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</si>
  <si>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</si>
  <si>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</si>
  <si>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</si>
  <si>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</si>
  <si>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</si>
  <si>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</si>
  <si>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</si>
  <si>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</si>
  <si>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</si>
  <si>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</si>
  <si>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</si>
  <si>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</si>
  <si>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</si>
  <si>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</si>
  <si>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</si>
  <si>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</si>
  <si>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</si>
  <si>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</si>
  <si>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</si>
  <si>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</si>
  <si>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</si>
  <si>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</si>
  <si>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</si>
  <si>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</si>
  <si>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</si>
  <si>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</si>
  <si>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</si>
  <si>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</si>
  <si>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</si>
  <si>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</si>
  <si>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</si>
  <si>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</si>
  <si>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</si>
  <si>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</si>
  <si>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</si>
  <si>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</si>
  <si>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</si>
  <si>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</si>
  <si>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</si>
  <si>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</si>
  <si>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</si>
  <si>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</si>
  <si>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</si>
  <si>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</si>
  <si>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</si>
  <si>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</si>
  <si>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</si>
  <si>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</si>
  <si>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</si>
  <si>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</si>
  <si>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</si>
  <si>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</si>
  <si>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</si>
  <si>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</si>
  <si>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</si>
  <si>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</si>
  <si>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</si>
  <si>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</si>
  <si>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</si>
  <si>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</si>
  <si>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</si>
  <si>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</si>
  <si>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</si>
  <si>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</si>
  <si>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</si>
  <si>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</si>
  <si>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</si>
  <si>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</si>
  <si>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</si>
  <si>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</si>
  <si>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</si>
  <si>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</si>
  <si>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</si>
  <si>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</si>
  <si>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</si>
  <si>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</si>
  <si>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</si>
  <si>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</si>
  <si>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</si>
  <si>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</si>
  <si>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</si>
  <si>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</si>
  <si>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</si>
  <si>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</si>
  <si>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</si>
  <si>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</si>
  <si>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</si>
  <si>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</si>
  <si>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</si>
  <si>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</si>
  <si>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</si>
  <si>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</si>
  <si>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</si>
  <si>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</si>
  <si>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</si>
  <si>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</si>
  <si>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</si>
  <si>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</si>
  <si>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</si>
  <si>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</si>
  <si>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</si>
  <si>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</si>
  <si>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</si>
  <si>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</si>
  <si>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</si>
  <si>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</si>
  <si>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</si>
  <si>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</si>
  <si>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</si>
  <si>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</si>
  <si>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</si>
  <si>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</si>
  <si>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</si>
  <si>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</si>
  <si>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</si>
  <si>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</si>
  <si>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</si>
  <si>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</si>
  <si>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</si>
  <si>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</si>
  <si>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</si>
  <si>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</si>
  <si>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</si>
  <si>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</si>
  <si>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</si>
  <si>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</si>
  <si>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</si>
  <si>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</si>
  <si>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</si>
  <si>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</si>
  <si>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</si>
  <si>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</si>
  <si>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</si>
  <si>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</si>
  <si>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</si>
  <si>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</si>
  <si>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</si>
  <si>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</si>
  <si>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</si>
  <si>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</si>
  <si>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</si>
  <si>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</si>
  <si>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</si>
  <si>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</si>
  <si>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</si>
  <si>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</si>
  <si>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</si>
  <si>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</si>
  <si>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</si>
  <si>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</si>
  <si>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</si>
  <si>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</si>
  <si>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</si>
  <si>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</si>
  <si>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</si>
  <si>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</si>
  <si>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</si>
  <si>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</si>
  <si>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</si>
  <si>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</si>
  <si>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</si>
  <si>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</si>
  <si>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</si>
  <si>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</si>
  <si>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</si>
  <si>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</si>
  <si>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</si>
  <si>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</si>
  <si>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</si>
  <si>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</si>
  <si>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</si>
  <si>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</si>
  <si>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</si>
  <si>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</si>
  <si>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</si>
  <si>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</si>
  <si>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</si>
  <si>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Біляївський районний суд Одеської області</t>
  </si>
  <si>
    <t>67600.м. Біляївка.вул. Кіпенка 1</t>
  </si>
  <si>
    <t>Доручення судів України / іноземних судів</t>
  </si>
  <si>
    <t xml:space="preserve">Розглянуто справ судом присяжних </t>
  </si>
  <si>
    <t>О.І. Трушина</t>
  </si>
  <si>
    <t xml:space="preserve">С.С. Доня </t>
  </si>
  <si>
    <t>(04852) 2-55-07</t>
  </si>
  <si>
    <t>inbox@bl.od.court.gov.ua</t>
  </si>
  <si>
    <t>5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</si>
</sst>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&amp;LD47EBFE7&amp;C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243</v>
      </c>
      <c r="F6" s="90">
        <v>132</v>
      </c>
      <c r="G6" s="90">
        <v>2</v>
      </c>
      <c r="H6" s="90">
        <v>104</v>
      </c>
      <c r="I6" s="90" t="s">
        <v>180</v>
      </c>
      <c r="J6" s="90">
        <v>139</v>
      </c>
      <c r="K6" s="91">
        <v>36</v>
      </c>
      <c r="L6" s="101">
        <f>E6-F6</f>
        <v>111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1081</v>
      </c>
      <c r="F7" s="90">
        <v>1073</v>
      </c>
      <c r="G7" s="90"/>
      <c r="H7" s="90">
        <v>1075</v>
      </c>
      <c r="I7" s="90">
        <v>985</v>
      </c>
      <c r="J7" s="90">
        <v>6</v>
      </c>
      <c r="K7" s="91"/>
      <c r="L7" s="101">
        <f>E7-F7</f>
        <v>8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100</v>
      </c>
      <c r="F9" s="90">
        <v>82</v>
      </c>
      <c r="G9" s="90"/>
      <c r="H9" s="90">
        <v>83</v>
      </c>
      <c r="I9" s="90">
        <v>67</v>
      </c>
      <c r="J9" s="90">
        <v>17</v>
      </c>
      <c r="K9" s="91">
        <v>3</v>
      </c>
      <c r="L9" s="101">
        <f>E9-F9</f>
        <v>18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4</v>
      </c>
      <c r="F10" s="90">
        <v>1</v>
      </c>
      <c r="G10" s="90"/>
      <c r="H10" s="90">
        <v>3</v>
      </c>
      <c r="I10" s="90"/>
      <c r="J10" s="90">
        <v>1</v>
      </c>
      <c r="K10" s="91">
        <v>1</v>
      </c>
      <c r="L10" s="101">
        <f>E10-F10</f>
        <v>3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16</v>
      </c>
      <c r="F12" s="90"/>
      <c r="G12" s="90"/>
      <c r="H12" s="90">
        <v>1</v>
      </c>
      <c r="I12" s="90"/>
      <c r="J12" s="90">
        <v>15</v>
      </c>
      <c r="K12" s="91">
        <v>15</v>
      </c>
      <c r="L12" s="101">
        <f>E12-F12</f>
        <v>16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1444</v>
      </c>
      <c r="F14" s="105">
        <f>SUM(F6:F13)</f>
        <v>1288</v>
      </c>
      <c r="G14" s="105">
        <f>SUM(G6:G13)</f>
        <v>2</v>
      </c>
      <c r="H14" s="105">
        <f>SUM(H6:H13)</f>
        <v>1266</v>
      </c>
      <c r="I14" s="105">
        <f>SUM(I6:I13)</f>
        <v>1052</v>
      </c>
      <c r="J14" s="105">
        <f>SUM(J6:J13)</f>
        <v>178</v>
      </c>
      <c r="K14" s="105">
        <f>SUM(K6:K13)</f>
        <v>55</v>
      </c>
      <c r="L14" s="101">
        <f>E14-F14</f>
        <v>156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24</v>
      </c>
      <c r="F15" s="92">
        <v>22</v>
      </c>
      <c r="G15" s="92"/>
      <c r="H15" s="92">
        <v>21</v>
      </c>
      <c r="I15" s="92">
        <v>11</v>
      </c>
      <c r="J15" s="92">
        <v>3</v>
      </c>
      <c r="K15" s="91"/>
      <c r="L15" s="101">
        <f>E15-F15</f>
        <v>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33</v>
      </c>
      <c r="F16" s="92">
        <v>13</v>
      </c>
      <c r="G16" s="92">
        <v>2</v>
      </c>
      <c r="H16" s="92">
        <v>29</v>
      </c>
      <c r="I16" s="92">
        <v>12</v>
      </c>
      <c r="J16" s="92">
        <v>4</v>
      </c>
      <c r="K16" s="91">
        <v>1</v>
      </c>
      <c r="L16" s="101">
        <f>E16-F16</f>
        <v>20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7</v>
      </c>
      <c r="F18" s="91">
        <v>5</v>
      </c>
      <c r="G18" s="91"/>
      <c r="H18" s="91">
        <v>5</v>
      </c>
      <c r="I18" s="91">
        <v>4</v>
      </c>
      <c r="J18" s="91">
        <v>2</v>
      </c>
      <c r="K18" s="91"/>
      <c r="L18" s="101">
        <f>E18-F18</f>
        <v>2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53</v>
      </c>
      <c r="F22" s="91">
        <v>30</v>
      </c>
      <c r="G22" s="91">
        <v>2</v>
      </c>
      <c r="H22" s="91">
        <v>44</v>
      </c>
      <c r="I22" s="91">
        <v>16</v>
      </c>
      <c r="J22" s="91">
        <v>9</v>
      </c>
      <c r="K22" s="91">
        <v>1</v>
      </c>
      <c r="L22" s="101">
        <f>E22-F22</f>
        <v>23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69</v>
      </c>
      <c r="F23" s="91">
        <v>66</v>
      </c>
      <c r="G23" s="91"/>
      <c r="H23" s="91">
        <v>63</v>
      </c>
      <c r="I23" s="91">
        <v>48</v>
      </c>
      <c r="J23" s="91">
        <v>6</v>
      </c>
      <c r="K23" s="91"/>
      <c r="L23" s="101">
        <f>E23-F23</f>
        <v>3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819</v>
      </c>
      <c r="F25" s="91">
        <v>770</v>
      </c>
      <c r="G25" s="91"/>
      <c r="H25" s="91">
        <v>766</v>
      </c>
      <c r="I25" s="91">
        <v>709</v>
      </c>
      <c r="J25" s="91">
        <v>53</v>
      </c>
      <c r="K25" s="91"/>
      <c r="L25" s="101">
        <f>E25-F25</f>
        <v>49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1243</v>
      </c>
      <c r="F26" s="91">
        <v>737</v>
      </c>
      <c r="G26" s="91">
        <v>14</v>
      </c>
      <c r="H26" s="91">
        <v>649</v>
      </c>
      <c r="I26" s="91">
        <v>531</v>
      </c>
      <c r="J26" s="91">
        <v>594</v>
      </c>
      <c r="K26" s="91">
        <v>92</v>
      </c>
      <c r="L26" s="101">
        <f>E26-F26</f>
        <v>506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82</v>
      </c>
      <c r="F27" s="91">
        <v>73</v>
      </c>
      <c r="G27" s="91"/>
      <c r="H27" s="91">
        <v>80</v>
      </c>
      <c r="I27" s="91">
        <v>69</v>
      </c>
      <c r="J27" s="91">
        <v>2</v>
      </c>
      <c r="K27" s="91"/>
      <c r="L27" s="101">
        <f>E27-F27</f>
        <v>9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101</v>
      </c>
      <c r="F28" s="91">
        <v>69</v>
      </c>
      <c r="G28" s="91"/>
      <c r="H28" s="91">
        <v>71</v>
      </c>
      <c r="I28" s="91">
        <v>56</v>
      </c>
      <c r="J28" s="91">
        <v>30</v>
      </c>
      <c r="K28" s="91"/>
      <c r="L28" s="101">
        <f>E28-F28</f>
        <v>32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12</v>
      </c>
      <c r="F29" s="91">
        <v>12</v>
      </c>
      <c r="G29" s="91"/>
      <c r="H29" s="91">
        <v>7</v>
      </c>
      <c r="I29" s="91">
        <v>4</v>
      </c>
      <c r="J29" s="91">
        <v>5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</v>
      </c>
      <c r="F30" s="91">
        <v>3</v>
      </c>
      <c r="G30" s="91"/>
      <c r="H30" s="91">
        <v>2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16</v>
      </c>
      <c r="F32" s="91">
        <v>11</v>
      </c>
      <c r="G32" s="91">
        <v>1</v>
      </c>
      <c r="H32" s="91">
        <v>8</v>
      </c>
      <c r="I32" s="91">
        <v>6</v>
      </c>
      <c r="J32" s="91">
        <v>8</v>
      </c>
      <c r="K32" s="91">
        <v>2</v>
      </c>
      <c r="L32" s="101">
        <f>E32-F32</f>
        <v>5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93</v>
      </c>
      <c r="F33" s="91">
        <v>77</v>
      </c>
      <c r="G33" s="91">
        <v>1</v>
      </c>
      <c r="H33" s="91">
        <v>83</v>
      </c>
      <c r="I33" s="91">
        <v>55</v>
      </c>
      <c r="J33" s="91">
        <v>10</v>
      </c>
      <c r="K33" s="91"/>
      <c r="L33" s="101">
        <f>E33-F33</f>
        <v>16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/>
      <c r="G34" s="91"/>
      <c r="H34" s="91"/>
      <c r="I34" s="91"/>
      <c r="J34" s="91">
        <v>1</v>
      </c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8</v>
      </c>
      <c r="F35" s="91">
        <v>8</v>
      </c>
      <c r="G35" s="91"/>
      <c r="H35" s="91">
        <v>6</v>
      </c>
      <c r="I35" s="91">
        <v>4</v>
      </c>
      <c r="J35" s="91">
        <v>2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1669</v>
      </c>
      <c r="F37" s="91">
        <v>1097</v>
      </c>
      <c r="G37" s="91">
        <v>16</v>
      </c>
      <c r="H37" s="91">
        <v>957</v>
      </c>
      <c r="I37" s="91">
        <v>704</v>
      </c>
      <c r="J37" s="91">
        <v>712</v>
      </c>
      <c r="K37" s="91">
        <v>94</v>
      </c>
      <c r="L37" s="101">
        <f>E37-F37</f>
        <v>572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1319</v>
      </c>
      <c r="F38" s="91">
        <v>1221</v>
      </c>
      <c r="G38" s="91"/>
      <c r="H38" s="91">
        <v>1172</v>
      </c>
      <c r="I38" s="91" t="s">
        <v>180</v>
      </c>
      <c r="J38" s="91">
        <v>147</v>
      </c>
      <c r="K38" s="91">
        <v>1</v>
      </c>
      <c r="L38" s="101">
        <f>E38-F38</f>
        <v>98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24</v>
      </c>
      <c r="F39" s="91">
        <v>23</v>
      </c>
      <c r="G39" s="91"/>
      <c r="H39" s="91">
        <v>18</v>
      </c>
      <c r="I39" s="91" t="s">
        <v>180</v>
      </c>
      <c r="J39" s="91">
        <v>6</v>
      </c>
      <c r="K39" s="91">
        <v>1</v>
      </c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46</v>
      </c>
      <c r="F40" s="91">
        <v>43</v>
      </c>
      <c r="G40" s="91"/>
      <c r="H40" s="91">
        <v>40</v>
      </c>
      <c r="I40" s="91">
        <v>30</v>
      </c>
      <c r="J40" s="91">
        <v>6</v>
      </c>
      <c r="K40" s="91"/>
      <c r="L40" s="101">
        <f>E40-F40</f>
        <v>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1365</v>
      </c>
      <c r="F41" s="91">
        <f aca="true" t="shared" si="0" ref="F41:K41">F38+F40</f>
        <v>1264</v>
      </c>
      <c r="G41" s="91">
        <f t="shared" si="0"/>
        <v>0</v>
      </c>
      <c r="H41" s="91">
        <f t="shared" si="0"/>
        <v>1212</v>
      </c>
      <c r="I41" s="91">
        <f>I40</f>
        <v>30</v>
      </c>
      <c r="J41" s="91">
        <f t="shared" si="0"/>
        <v>153</v>
      </c>
      <c r="K41" s="91">
        <f t="shared" si="0"/>
        <v>1</v>
      </c>
      <c r="L41" s="101">
        <f>E41-F41</f>
        <v>101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4531</v>
      </c>
      <c r="F42" s="91">
        <f aca="true" t="shared" si="1" ref="F42:K42">F14+F22+F37+F41</f>
        <v>3679</v>
      </c>
      <c r="G42" s="91">
        <f t="shared" si="1"/>
        <v>20</v>
      </c>
      <c r="H42" s="91">
        <f t="shared" si="1"/>
        <v>3479</v>
      </c>
      <c r="I42" s="91">
        <f t="shared" si="1"/>
        <v>1802</v>
      </c>
      <c r="J42" s="91">
        <f t="shared" si="1"/>
        <v>1052</v>
      </c>
      <c r="K42" s="91">
        <f t="shared" si="1"/>
        <v>151</v>
      </c>
      <c r="L42" s="101">
        <f>E42-F42</f>
        <v>852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&amp;LD47EBFE7&amp;CФорма № 1-мзс, Підрозділ: Біляївський районний суд Одеської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41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36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113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17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16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29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9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3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7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9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25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61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3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6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6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58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152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7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181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95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6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89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37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6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3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2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1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&amp;LD47EBFE7&amp;CФорма № 1-мзс, Підрозділ: Біляївський районний суд Одеської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105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85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19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3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5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4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6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698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2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44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9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3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220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1019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650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8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112646219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71758650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8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4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197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42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1372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44223282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259446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11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1212</v>
      </c>
      <c r="F58" s="96">
        <v>39</v>
      </c>
      <c r="G58" s="96">
        <v>11</v>
      </c>
      <c r="H58" s="96"/>
      <c r="I58" s="96">
        <v>4</v>
      </c>
    </row>
    <row r="59" spans="1:9" ht="13.5" customHeight="1">
      <c r="A59" s="266" t="s">
        <v>31</v>
      </c>
      <c r="B59" s="266"/>
      <c r="C59" s="266"/>
      <c r="D59" s="266"/>
      <c r="E59" s="96">
        <v>26</v>
      </c>
      <c r="F59" s="96">
        <v>13</v>
      </c>
      <c r="G59" s="96">
        <v>2</v>
      </c>
      <c r="H59" s="96"/>
      <c r="I59" s="96">
        <v>3</v>
      </c>
    </row>
    <row r="60" spans="1:9" ht="13.5" customHeight="1">
      <c r="A60" s="266" t="s">
        <v>111</v>
      </c>
      <c r="B60" s="266"/>
      <c r="C60" s="266"/>
      <c r="D60" s="266"/>
      <c r="E60" s="96">
        <v>573</v>
      </c>
      <c r="F60" s="96">
        <v>334</v>
      </c>
      <c r="G60" s="96">
        <v>40</v>
      </c>
      <c r="H60" s="96">
        <v>8</v>
      </c>
      <c r="I60" s="96">
        <v>2</v>
      </c>
    </row>
    <row r="61" spans="1:9" ht="13.5" customHeight="1">
      <c r="A61" s="180" t="s">
        <v>115</v>
      </c>
      <c r="B61" s="180"/>
      <c r="C61" s="180"/>
      <c r="D61" s="180"/>
      <c r="E61" s="96">
        <v>1204</v>
      </c>
      <c r="F61" s="96">
        <v>8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&amp;LD47EBFE7&amp;CФорма № 1-мзс, Підрозділ: Біляївський районний суд Одеської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0.1435361216730038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0.3089887640449438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0.1111111111111111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0.13202247191011235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0.006535947712418301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0.9456374014677902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695.8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906.2</v>
      </c>
    </row>
    <row r="11" spans="1:4" ht="16.5" customHeight="1">
      <c r="A11" s="191" t="s">
        <v>65</v>
      </c>
      <c r="B11" s="193"/>
      <c r="C11" s="14">
        <v>9</v>
      </c>
      <c r="D11" s="94">
        <v>46</v>
      </c>
    </row>
    <row r="12" spans="1:4" ht="16.5" customHeight="1">
      <c r="A12" s="295" t="s">
        <v>110</v>
      </c>
      <c r="B12" s="295"/>
      <c r="C12" s="14">
        <v>10</v>
      </c>
      <c r="D12" s="94">
        <v>22</v>
      </c>
    </row>
    <row r="13" spans="1:4" ht="16.5" customHeight="1">
      <c r="A13" s="295" t="s">
        <v>31</v>
      </c>
      <c r="B13" s="295"/>
      <c r="C13" s="14">
        <v>11</v>
      </c>
      <c r="D13" s="94">
        <v>168</v>
      </c>
    </row>
    <row r="14" spans="1:4" ht="16.5" customHeight="1">
      <c r="A14" s="295" t="s">
        <v>111</v>
      </c>
      <c r="B14" s="295"/>
      <c r="C14" s="14">
        <v>12</v>
      </c>
      <c r="D14" s="94">
        <v>109</v>
      </c>
    </row>
    <row r="15" spans="1:4" ht="16.5" customHeight="1">
      <c r="A15" s="295" t="s">
        <v>115</v>
      </c>
      <c r="B15" s="295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&amp;LD47EBFE7&amp;CФорма № 1-мзс, Підрозділ: Біляївський районний суд Одеської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2018-08-07T07:43:11Z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D47EBFE7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